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135" windowHeight="7860"/>
  </bookViews>
  <sheets>
    <sheet name="buget initial" sheetId="11" r:id="rId1"/>
    <sheet name="Sheet1" sheetId="12" r:id="rId2"/>
    <sheet name="sendroni" sheetId="13" r:id="rId3"/>
  </sheets>
  <calcPr calcId="144525"/>
</workbook>
</file>

<file path=xl/calcChain.xml><?xml version="1.0" encoding="utf-8"?>
<calcChain xmlns="http://schemas.openxmlformats.org/spreadsheetml/2006/main">
  <c r="K29" i="11" l="1"/>
  <c r="L29" i="11"/>
  <c r="J29" i="11"/>
  <c r="B11" i="11" l="1"/>
  <c r="F29" i="13" l="1"/>
  <c r="F28" i="13"/>
  <c r="E28" i="13"/>
  <c r="D28" i="13"/>
  <c r="F12" i="13"/>
  <c r="E12" i="13"/>
  <c r="D12" i="13"/>
  <c r="D7" i="13" s="1"/>
  <c r="D31" i="13" s="1"/>
  <c r="E7" i="13" l="1"/>
  <c r="E31" i="13" s="1"/>
  <c r="F7" i="13"/>
  <c r="F31" i="13" s="1"/>
  <c r="B29" i="12"/>
  <c r="E27" i="11" l="1"/>
  <c r="F27" i="11"/>
  <c r="G27" i="11"/>
  <c r="H27" i="11"/>
  <c r="I27" i="11"/>
  <c r="J27" i="11"/>
  <c r="K27" i="11"/>
  <c r="L27" i="11"/>
  <c r="D27" i="11"/>
  <c r="L26" i="11"/>
  <c r="K26" i="11"/>
  <c r="J26" i="11"/>
  <c r="I26" i="11" l="1"/>
  <c r="H26" i="11"/>
  <c r="G26" i="11"/>
  <c r="F26" i="11"/>
  <c r="E26" i="11"/>
  <c r="D26" i="11"/>
  <c r="C26" i="11"/>
  <c r="B26" i="11"/>
  <c r="I11" i="11"/>
  <c r="H11" i="11"/>
  <c r="G11" i="11"/>
  <c r="F11" i="11"/>
  <c r="E11" i="11"/>
  <c r="D11" i="11"/>
  <c r="C11" i="11"/>
  <c r="E7" i="11" l="1"/>
  <c r="E29" i="11" s="1"/>
  <c r="I7" i="11"/>
  <c r="I29" i="11" s="1"/>
  <c r="G7" i="11"/>
  <c r="G29" i="11" s="1"/>
  <c r="F7" i="11"/>
  <c r="F29" i="11" s="1"/>
  <c r="H7" i="11"/>
  <c r="H29" i="11" s="1"/>
  <c r="D7" i="11"/>
  <c r="D29" i="11" s="1"/>
  <c r="C7" i="11"/>
  <c r="C29" i="11" s="1"/>
  <c r="B7" i="11"/>
  <c r="B29" i="11" s="1"/>
</calcChain>
</file>

<file path=xl/sharedStrings.xml><?xml version="1.0" encoding="utf-8"?>
<sst xmlns="http://schemas.openxmlformats.org/spreadsheetml/2006/main" count="97" uniqueCount="65">
  <si>
    <t xml:space="preserve">DENUMIRE  INDICATOR </t>
  </si>
  <si>
    <t>PLAN AN</t>
  </si>
  <si>
    <t>APROBAT</t>
  </si>
  <si>
    <t>Total cheltuieli MATERIALE</t>
  </si>
  <si>
    <t xml:space="preserve">TOTAL </t>
  </si>
  <si>
    <t>SECTIUNEA FUNCTIONARE</t>
  </si>
  <si>
    <t>20.01.07 Transport</t>
  </si>
  <si>
    <t xml:space="preserve">Plati restante </t>
  </si>
  <si>
    <t>Club sportiv CFR Simeria</t>
  </si>
  <si>
    <r>
      <t xml:space="preserve">Cap.art.alin.   </t>
    </r>
    <r>
      <rPr>
        <b/>
        <sz val="10"/>
        <color theme="1"/>
        <rFont val="Times New Roman"/>
        <family val="1"/>
      </rPr>
      <t xml:space="preserve"> 67.10.05.01  </t>
    </r>
    <r>
      <rPr>
        <sz val="10"/>
        <color theme="1"/>
        <rFont val="Times New Roman"/>
        <family val="1"/>
      </rPr>
      <t xml:space="preserve">     </t>
    </r>
  </si>
  <si>
    <t>20.01.02 Materiale curatenie</t>
  </si>
  <si>
    <t>20.01.04 Apa,canal,salubritate</t>
  </si>
  <si>
    <t>20.30.30 Alte chelt.cu bun.</t>
  </si>
  <si>
    <t>10.01.01 Salarii baza</t>
  </si>
  <si>
    <t>Total cheltuieli de personal</t>
  </si>
  <si>
    <t>20.01.09 Materiale si prest serv</t>
  </si>
  <si>
    <t>20.01.30 Alte bun.si serv</t>
  </si>
  <si>
    <t>20.05.30 Alte ob de inventar</t>
  </si>
  <si>
    <t>20.01.05  Carburanti si lubr</t>
  </si>
  <si>
    <t>20.01.06 Piese de schimb</t>
  </si>
  <si>
    <t>20.03.01 Hrana pt oameni</t>
  </si>
  <si>
    <t>20.05.01 Uniforme si echip</t>
  </si>
  <si>
    <t>Trim I</t>
  </si>
  <si>
    <t>Trim II</t>
  </si>
  <si>
    <t>Trim III</t>
  </si>
  <si>
    <t>Trim IV</t>
  </si>
  <si>
    <t>10.03.07 Constributii asiguratorii</t>
  </si>
  <si>
    <t>20.01.01 Furnituri birou</t>
  </si>
  <si>
    <t>20.01.08 Posta, telefon</t>
  </si>
  <si>
    <t>20.02 Reparatii</t>
  </si>
  <si>
    <t>10.01.17 Indemnizatie hrana</t>
  </si>
  <si>
    <t>20.01.03 Încălzit, iluminat</t>
  </si>
  <si>
    <t xml:space="preserve">     Secretar General,</t>
  </si>
  <si>
    <t>Jr. Todor Nicolar Adrian</t>
  </si>
  <si>
    <t>10.02.06 Tichete vacanta</t>
  </si>
  <si>
    <t>Estimari</t>
  </si>
  <si>
    <t xml:space="preserve"> Anexă privind componenţa cheltuielilor pe anul 2023</t>
  </si>
  <si>
    <t>REALIZARI LA 31.12.2022</t>
  </si>
  <si>
    <r>
      <t xml:space="preserve">PROPUS  BUGET </t>
    </r>
    <r>
      <rPr>
        <b/>
        <sz val="10"/>
        <color theme="1"/>
        <rFont val="Times New Roman"/>
        <family val="1"/>
      </rPr>
      <t>2023</t>
    </r>
  </si>
  <si>
    <t>2023</t>
  </si>
  <si>
    <t>SETCTIUNEA DEZVOLTARE</t>
  </si>
  <si>
    <t>71.01.30 Echipamente sportive</t>
  </si>
  <si>
    <t xml:space="preserve"> Anexă privind componenţa cheltuielilor pe anul 2022 si anul 2023</t>
  </si>
  <si>
    <t>Articol</t>
  </si>
  <si>
    <t>Denumire</t>
  </si>
  <si>
    <t>Total an</t>
  </si>
  <si>
    <t>Total venituri</t>
  </si>
  <si>
    <t>886,00</t>
  </si>
  <si>
    <t>30.10.50</t>
  </si>
  <si>
    <t>Venituri proprii</t>
  </si>
  <si>
    <t>206,00</t>
  </si>
  <si>
    <t>37.10.50</t>
  </si>
  <si>
    <t>Subvenţii din BL</t>
  </si>
  <si>
    <t>680,00</t>
  </si>
  <si>
    <t>Anexa privind componenta veniturilor pentru anul 2022 si anul 2023</t>
  </si>
  <si>
    <t>36.10.50</t>
  </si>
  <si>
    <t>Alte venituri</t>
  </si>
  <si>
    <r>
      <t xml:space="preserve">PROPUS  BUGET </t>
    </r>
    <r>
      <rPr>
        <b/>
        <sz val="10"/>
        <color theme="1"/>
        <rFont val="Times New Roman"/>
        <family val="1"/>
      </rPr>
      <t>2024</t>
    </r>
  </si>
  <si>
    <t>REALIZARI LA 31.12.2023</t>
  </si>
  <si>
    <t>Inițiator,</t>
  </si>
  <si>
    <t>Primar,</t>
  </si>
  <si>
    <t>Bedea Iulius Gelu</t>
  </si>
  <si>
    <t>Avizat,</t>
  </si>
  <si>
    <t>Anexa nr. 2 la  HCL nr.                 /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</si>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</sst>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0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4" fillId="0" borderId="0" xfId="0" applyFont="1"/>
    <xf numFmtId="2" fontId="1" fillId="0" borderId="25" xfId="0" applyNumberFormat="1" applyFont="1" applyBorder="1" applyAlignment="1">
      <alignment horizontal="right" vertical="top" wrapText="1"/>
    </xf>
    <xf numFmtId="0" fontId="0" fillId="0" borderId="0" xfId="0" applyFont="1"/>
    <xf numFmtId="2" fontId="1" fillId="0" borderId="0" xfId="0" applyNumberFormat="1" applyFont="1"/>
    <xf numFmtId="2" fontId="0" fillId="0" borderId="0" xfId="0" applyNumberFormat="1"/>
    <xf numFmtId="2" fontId="1" fillId="0" borderId="11" xfId="0" applyNumberFormat="1" applyFont="1" applyBorder="1" applyAlignment="1">
      <alignment horizontal="center" vertical="top" wrapText="1"/>
    </xf>
    <xf numFmtId="2" fontId="1" fillId="0" borderId="16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horizontal="right" vertical="top" wrapText="1"/>
    </xf>
    <xf numFmtId="2" fontId="1" fillId="0" borderId="24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22" xfId="0" applyNumberFormat="1" applyFont="1" applyBorder="1" applyAlignment="1">
      <alignment vertical="top" wrapText="1"/>
    </xf>
    <xf numFmtId="49" fontId="1" fillId="0" borderId="15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right" vertical="top" wrapText="1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/>
    <xf numFmtId="0" fontId="0" fillId="0" borderId="27" xfId="0" applyBorder="1"/>
    <xf numFmtId="2" fontId="2" fillId="0" borderId="31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2" fontId="1" fillId="0" borderId="11" xfId="0" applyNumberFormat="1" applyFont="1" applyBorder="1" applyAlignment="1">
      <alignment horizontal="right" vertical="top" wrapText="1"/>
    </xf>
    <xf numFmtId="0" fontId="2" fillId="0" borderId="26" xfId="0" applyFont="1" applyBorder="1"/>
    <xf numFmtId="2" fontId="2" fillId="0" borderId="26" xfId="0" applyNumberFormat="1" applyFont="1" applyBorder="1"/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0" fillId="0" borderId="28" xfId="0" applyBorder="1"/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5" fillId="0" borderId="0" xfId="0" applyFont="1"/>
    <xf numFmtId="2" fontId="4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F35" sqref="F35"/>
    </sheetView>
  </sheetViews>
  <sheetFormatPr defaultRowHeight="15" x14ac:dyDescent="0.25"/>
  <cols>
    <col min="1" max="1" width="24.85546875" customWidth="1"/>
    <col min="2" max="2" width="9.7109375" customWidth="1"/>
    <col min="3" max="3" width="11.42578125" customWidth="1"/>
    <col min="4" max="4" width="10.28515625" customWidth="1"/>
    <col min="5" max="5" width="8.28515625" style="25" customWidth="1"/>
    <col min="6" max="6" width="7.85546875" style="25" customWidth="1"/>
    <col min="7" max="7" width="8" style="25" customWidth="1"/>
    <col min="8" max="8" width="8.85546875" style="25" customWidth="1"/>
    <col min="9" max="9" width="8.5703125" customWidth="1"/>
  </cols>
  <sheetData>
    <row r="1" spans="1:12" x14ac:dyDescent="0.25">
      <c r="G1" s="25" t="s">
        <v>63</v>
      </c>
    </row>
    <row r="2" spans="1:12" x14ac:dyDescent="0.25">
      <c r="A2" s="1"/>
      <c r="B2" s="2" t="s">
        <v>36</v>
      </c>
      <c r="C2" s="2"/>
      <c r="D2" s="1"/>
      <c r="E2" s="24"/>
      <c r="F2" s="24"/>
      <c r="G2" s="24"/>
      <c r="H2" s="24"/>
      <c r="I2" s="1"/>
    </row>
    <row r="3" spans="1:12" ht="15.75" thickBot="1" x14ac:dyDescent="0.3">
      <c r="A3" s="1"/>
      <c r="B3" s="2"/>
      <c r="C3" s="2"/>
      <c r="D3" s="1"/>
      <c r="E3" s="24"/>
      <c r="F3" s="24"/>
      <c r="G3" s="24"/>
      <c r="H3" s="24"/>
      <c r="I3" s="1"/>
    </row>
    <row r="4" spans="1:12" ht="25.5" x14ac:dyDescent="0.25">
      <c r="A4" s="3" t="s">
        <v>9</v>
      </c>
      <c r="B4" s="4" t="s">
        <v>1</v>
      </c>
      <c r="C4" s="67" t="s">
        <v>58</v>
      </c>
      <c r="D4" s="70" t="s">
        <v>57</v>
      </c>
      <c r="E4" s="26" t="s">
        <v>7</v>
      </c>
      <c r="F4" s="26" t="s">
        <v>22</v>
      </c>
      <c r="G4" s="26" t="s">
        <v>23</v>
      </c>
      <c r="H4" s="27" t="s">
        <v>24</v>
      </c>
      <c r="I4" s="38" t="s">
        <v>25</v>
      </c>
      <c r="J4" s="44" t="s">
        <v>35</v>
      </c>
      <c r="K4" s="44" t="s">
        <v>35</v>
      </c>
      <c r="L4" s="44" t="s">
        <v>35</v>
      </c>
    </row>
    <row r="5" spans="1:12" x14ac:dyDescent="0.25">
      <c r="A5" s="5" t="s">
        <v>0</v>
      </c>
      <c r="B5" s="6" t="s">
        <v>2</v>
      </c>
      <c r="C5" s="68"/>
      <c r="D5" s="71"/>
      <c r="E5" s="35" t="s">
        <v>39</v>
      </c>
      <c r="F5" s="35" t="s">
        <v>64</v>
      </c>
      <c r="G5" s="35" t="s">
        <v>64</v>
      </c>
      <c r="H5" s="36" t="s">
        <v>64</v>
      </c>
      <c r="I5" s="39">
        <v>2024</v>
      </c>
      <c r="J5" s="37">
        <v>2025</v>
      </c>
      <c r="K5" s="37">
        <v>2026</v>
      </c>
      <c r="L5" s="37">
        <v>2027</v>
      </c>
    </row>
    <row r="6" spans="1:12" ht="15.75" customHeight="1" thickBot="1" x14ac:dyDescent="0.3">
      <c r="A6" s="7" t="s">
        <v>8</v>
      </c>
      <c r="B6" s="8">
        <v>2023</v>
      </c>
      <c r="C6" s="69"/>
      <c r="D6" s="72"/>
      <c r="E6" s="28"/>
      <c r="F6" s="28"/>
      <c r="G6" s="28"/>
      <c r="H6" s="29"/>
      <c r="I6" s="40"/>
      <c r="J6" s="43"/>
      <c r="K6" s="43"/>
      <c r="L6" s="43"/>
    </row>
    <row r="7" spans="1:12" ht="15.75" thickBot="1" x14ac:dyDescent="0.3">
      <c r="A7" s="9" t="s">
        <v>5</v>
      </c>
      <c r="B7" s="19">
        <f t="shared" ref="B7:I7" si="0">B11+B26</f>
        <v>1007.6899999999999</v>
      </c>
      <c r="C7" s="19">
        <f t="shared" si="0"/>
        <v>923.12</v>
      </c>
      <c r="D7" s="19">
        <f t="shared" si="0"/>
        <v>902</v>
      </c>
      <c r="E7" s="19">
        <f t="shared" si="0"/>
        <v>0</v>
      </c>
      <c r="F7" s="19">
        <f t="shared" si="0"/>
        <v>383.8</v>
      </c>
      <c r="G7" s="19">
        <f t="shared" si="0"/>
        <v>318.8</v>
      </c>
      <c r="H7" s="20">
        <f t="shared" si="0"/>
        <v>199.4</v>
      </c>
      <c r="I7" s="41">
        <f t="shared" si="0"/>
        <v>0</v>
      </c>
      <c r="J7" s="42"/>
      <c r="K7" s="42"/>
      <c r="L7" s="42"/>
    </row>
    <row r="8" spans="1:12" x14ac:dyDescent="0.25">
      <c r="A8" s="13" t="s">
        <v>13</v>
      </c>
      <c r="B8" s="15">
        <v>601.04</v>
      </c>
      <c r="C8" s="15">
        <v>587.55999999999995</v>
      </c>
      <c r="D8" s="15">
        <v>325</v>
      </c>
      <c r="E8" s="30"/>
      <c r="F8" s="15">
        <v>125</v>
      </c>
      <c r="G8" s="15">
        <v>100</v>
      </c>
      <c r="H8" s="31">
        <v>100</v>
      </c>
      <c r="I8" s="15">
        <v>0</v>
      </c>
      <c r="J8" s="48">
        <v>366</v>
      </c>
      <c r="K8" s="48">
        <v>382</v>
      </c>
      <c r="L8" s="48">
        <v>398</v>
      </c>
    </row>
    <row r="9" spans="1:12" x14ac:dyDescent="0.25">
      <c r="A9" s="10" t="s">
        <v>30</v>
      </c>
      <c r="B9" s="16">
        <v>21.93</v>
      </c>
      <c r="C9" s="16">
        <v>18.72</v>
      </c>
      <c r="D9" s="16">
        <v>19</v>
      </c>
      <c r="E9" s="17"/>
      <c r="F9" s="16">
        <v>9</v>
      </c>
      <c r="G9" s="16">
        <v>5</v>
      </c>
      <c r="H9" s="32">
        <v>5</v>
      </c>
      <c r="I9" s="16">
        <v>0</v>
      </c>
      <c r="J9" s="45"/>
      <c r="K9" s="45"/>
      <c r="L9" s="45"/>
    </row>
    <row r="10" spans="1:12" ht="25.5" x14ac:dyDescent="0.25">
      <c r="A10" s="10" t="s">
        <v>26</v>
      </c>
      <c r="B10" s="16">
        <v>9.23</v>
      </c>
      <c r="C10" s="16">
        <v>6.72</v>
      </c>
      <c r="D10" s="16">
        <v>6.8</v>
      </c>
      <c r="E10" s="17"/>
      <c r="F10" s="16">
        <v>2.8</v>
      </c>
      <c r="G10" s="16">
        <v>2</v>
      </c>
      <c r="H10" s="22">
        <v>2</v>
      </c>
      <c r="I10" s="16">
        <v>0</v>
      </c>
      <c r="J10" s="45"/>
      <c r="K10" s="45"/>
      <c r="L10" s="45"/>
    </row>
    <row r="11" spans="1:12" x14ac:dyDescent="0.25">
      <c r="A11" s="14" t="s">
        <v>14</v>
      </c>
      <c r="B11" s="17">
        <f>SUM(B8+B9+B10)</f>
        <v>632.19999999999993</v>
      </c>
      <c r="C11" s="17">
        <f>SUM(C8+C9+C10)</f>
        <v>613</v>
      </c>
      <c r="D11" s="17">
        <f>SUM(D8:D10)</f>
        <v>350.8</v>
      </c>
      <c r="E11" s="17">
        <f>SUM(E8+E9+E10)</f>
        <v>0</v>
      </c>
      <c r="F11" s="17">
        <f>SUM(F8:F10)</f>
        <v>136.80000000000001</v>
      </c>
      <c r="G11" s="17">
        <f>SUM(G8:G10)</f>
        <v>107</v>
      </c>
      <c r="H11" s="17">
        <f>SUM(H8:H10)</f>
        <v>107</v>
      </c>
      <c r="I11" s="17">
        <f>SUM(I8:I10)</f>
        <v>0</v>
      </c>
      <c r="J11" s="45">
        <v>366</v>
      </c>
      <c r="K11" s="45">
        <v>382</v>
      </c>
      <c r="L11" s="45">
        <v>398</v>
      </c>
    </row>
    <row r="12" spans="1:12" s="23" customFormat="1" x14ac:dyDescent="0.25">
      <c r="A12" s="10" t="s">
        <v>27</v>
      </c>
      <c r="B12" s="16">
        <v>4.5199999999999996</v>
      </c>
      <c r="C12" s="16">
        <v>3.33</v>
      </c>
      <c r="D12" s="16">
        <v>4</v>
      </c>
      <c r="E12" s="16"/>
      <c r="F12" s="16">
        <v>2</v>
      </c>
      <c r="G12" s="16">
        <v>1</v>
      </c>
      <c r="H12" s="22">
        <v>1</v>
      </c>
      <c r="I12" s="16">
        <v>0</v>
      </c>
      <c r="J12" s="46"/>
      <c r="K12" s="46"/>
      <c r="L12" s="46"/>
    </row>
    <row r="13" spans="1:12" x14ac:dyDescent="0.25">
      <c r="A13" s="10" t="s">
        <v>10</v>
      </c>
      <c r="B13" s="16">
        <v>6.71</v>
      </c>
      <c r="C13" s="16">
        <v>5.59</v>
      </c>
      <c r="D13" s="16">
        <v>5</v>
      </c>
      <c r="E13" s="16"/>
      <c r="F13" s="16">
        <v>2</v>
      </c>
      <c r="G13" s="16">
        <v>2</v>
      </c>
      <c r="H13" s="32">
        <v>1</v>
      </c>
      <c r="I13" s="16">
        <v>0</v>
      </c>
      <c r="J13" s="45"/>
      <c r="K13" s="45"/>
      <c r="L13" s="45"/>
    </row>
    <row r="14" spans="1:12" x14ac:dyDescent="0.25">
      <c r="A14" s="10" t="s">
        <v>31</v>
      </c>
      <c r="B14" s="16">
        <v>11</v>
      </c>
      <c r="C14" s="16">
        <v>10.28</v>
      </c>
      <c r="D14" s="16">
        <v>5</v>
      </c>
      <c r="E14" s="16"/>
      <c r="F14" s="16">
        <v>2</v>
      </c>
      <c r="G14" s="16">
        <v>2</v>
      </c>
      <c r="H14" s="32">
        <v>1</v>
      </c>
      <c r="I14" s="16">
        <v>0</v>
      </c>
      <c r="J14" s="45"/>
      <c r="K14" s="45"/>
      <c r="L14" s="45"/>
    </row>
    <row r="15" spans="1:12" x14ac:dyDescent="0.25">
      <c r="A15" s="10" t="s">
        <v>11</v>
      </c>
      <c r="B15" s="16">
        <v>13</v>
      </c>
      <c r="C15" s="16">
        <v>13</v>
      </c>
      <c r="D15" s="16">
        <v>13</v>
      </c>
      <c r="E15" s="16"/>
      <c r="F15" s="16">
        <v>7</v>
      </c>
      <c r="G15" s="16">
        <v>3</v>
      </c>
      <c r="H15" s="32">
        <v>3</v>
      </c>
      <c r="I15" s="16">
        <v>0</v>
      </c>
      <c r="J15" s="45"/>
      <c r="K15" s="45"/>
      <c r="L15" s="45"/>
    </row>
    <row r="16" spans="1:12" x14ac:dyDescent="0.25">
      <c r="A16" s="10" t="s">
        <v>18</v>
      </c>
      <c r="B16" s="16">
        <v>10</v>
      </c>
      <c r="C16" s="16">
        <v>8.48</v>
      </c>
      <c r="D16" s="16">
        <v>12</v>
      </c>
      <c r="E16" s="16"/>
      <c r="F16" s="16">
        <v>5</v>
      </c>
      <c r="G16" s="16">
        <v>4</v>
      </c>
      <c r="H16" s="32">
        <v>3</v>
      </c>
      <c r="I16" s="16">
        <v>0</v>
      </c>
      <c r="J16" s="45"/>
      <c r="K16" s="45"/>
      <c r="L16" s="45"/>
    </row>
    <row r="17" spans="1:12" x14ac:dyDescent="0.25">
      <c r="A17" s="10" t="s">
        <v>6</v>
      </c>
      <c r="B17" s="16">
        <v>57.31</v>
      </c>
      <c r="C17" s="16">
        <v>54.85</v>
      </c>
      <c r="D17" s="16">
        <v>40</v>
      </c>
      <c r="E17" s="16"/>
      <c r="F17" s="16">
        <v>20</v>
      </c>
      <c r="G17" s="16">
        <v>10</v>
      </c>
      <c r="H17" s="32">
        <v>10</v>
      </c>
      <c r="I17" s="16">
        <v>0</v>
      </c>
      <c r="J17" s="45"/>
      <c r="K17" s="45"/>
      <c r="L17" s="45"/>
    </row>
    <row r="18" spans="1:12" x14ac:dyDescent="0.25">
      <c r="A18" s="10" t="s">
        <v>28</v>
      </c>
      <c r="B18" s="16">
        <v>10.24</v>
      </c>
      <c r="C18" s="16">
        <v>8.77</v>
      </c>
      <c r="D18" s="16">
        <v>2</v>
      </c>
      <c r="E18" s="16"/>
      <c r="F18" s="16">
        <v>2</v>
      </c>
      <c r="G18" s="16">
        <v>0</v>
      </c>
      <c r="H18" s="32">
        <v>0</v>
      </c>
      <c r="I18" s="16">
        <v>0</v>
      </c>
      <c r="J18" s="45"/>
      <c r="K18" s="45"/>
      <c r="L18" s="45"/>
    </row>
    <row r="19" spans="1:12" x14ac:dyDescent="0.25">
      <c r="A19" s="10" t="s">
        <v>15</v>
      </c>
      <c r="B19" s="16">
        <v>128</v>
      </c>
      <c r="C19" s="16">
        <v>83.41</v>
      </c>
      <c r="D19" s="16">
        <v>175.4</v>
      </c>
      <c r="E19" s="16"/>
      <c r="F19" s="16">
        <v>80</v>
      </c>
      <c r="G19" s="16">
        <v>80</v>
      </c>
      <c r="H19" s="32">
        <v>15.4</v>
      </c>
      <c r="I19" s="16">
        <v>0</v>
      </c>
      <c r="J19" s="45">
        <v>0</v>
      </c>
      <c r="K19" s="45">
        <v>0</v>
      </c>
      <c r="L19" s="45">
        <v>0</v>
      </c>
    </row>
    <row r="20" spans="1:12" x14ac:dyDescent="0.25">
      <c r="A20" s="10" t="s">
        <v>16</v>
      </c>
      <c r="B20" s="16">
        <v>11.45</v>
      </c>
      <c r="C20" s="16">
        <v>11.41</v>
      </c>
      <c r="D20" s="16">
        <v>9.8000000000000007</v>
      </c>
      <c r="E20" s="16"/>
      <c r="F20" s="16">
        <v>4</v>
      </c>
      <c r="G20" s="16">
        <v>3.8</v>
      </c>
      <c r="H20" s="32">
        <v>2</v>
      </c>
      <c r="I20" s="16">
        <v>0</v>
      </c>
      <c r="J20" s="45"/>
      <c r="K20" s="45"/>
      <c r="L20" s="45"/>
    </row>
    <row r="21" spans="1:12" x14ac:dyDescent="0.25">
      <c r="A21" s="10" t="s">
        <v>29</v>
      </c>
      <c r="B21" s="16">
        <v>5.5</v>
      </c>
      <c r="C21" s="16">
        <v>3.33</v>
      </c>
      <c r="D21" s="16">
        <v>5</v>
      </c>
      <c r="E21" s="16"/>
      <c r="F21" s="16">
        <v>5</v>
      </c>
      <c r="G21" s="16">
        <v>0</v>
      </c>
      <c r="H21" s="32">
        <v>0</v>
      </c>
      <c r="I21" s="16">
        <v>0</v>
      </c>
      <c r="J21" s="45"/>
      <c r="K21" s="45"/>
      <c r="L21" s="45"/>
    </row>
    <row r="22" spans="1:12" x14ac:dyDescent="0.25">
      <c r="A22" s="10" t="s">
        <v>20</v>
      </c>
      <c r="B22" s="16">
        <v>18.98</v>
      </c>
      <c r="C22" s="16">
        <v>12</v>
      </c>
      <c r="D22" s="16">
        <v>20</v>
      </c>
      <c r="E22" s="16"/>
      <c r="F22" s="16">
        <v>8</v>
      </c>
      <c r="G22" s="16">
        <v>6</v>
      </c>
      <c r="H22" s="32">
        <v>6</v>
      </c>
      <c r="I22" s="16">
        <v>0</v>
      </c>
      <c r="J22" s="45"/>
      <c r="K22" s="45"/>
      <c r="L22" s="45"/>
    </row>
    <row r="23" spans="1:12" x14ac:dyDescent="0.25">
      <c r="A23" s="10" t="s">
        <v>21</v>
      </c>
      <c r="B23" s="16">
        <v>6</v>
      </c>
      <c r="C23" s="16">
        <v>3.69</v>
      </c>
      <c r="D23" s="16">
        <v>5</v>
      </c>
      <c r="E23" s="16"/>
      <c r="F23" s="16">
        <v>5</v>
      </c>
      <c r="G23" s="16">
        <v>0</v>
      </c>
      <c r="H23" s="32">
        <v>0</v>
      </c>
      <c r="I23" s="16">
        <v>0</v>
      </c>
      <c r="J23" s="45"/>
      <c r="K23" s="45"/>
      <c r="L23" s="45"/>
    </row>
    <row r="24" spans="1:12" x14ac:dyDescent="0.25">
      <c r="A24" s="10" t="s">
        <v>17</v>
      </c>
      <c r="B24" s="16">
        <v>24.5</v>
      </c>
      <c r="C24" s="16">
        <v>23.74</v>
      </c>
      <c r="D24" s="16">
        <v>5</v>
      </c>
      <c r="E24" s="16"/>
      <c r="F24" s="16">
        <v>5</v>
      </c>
      <c r="G24" s="16">
        <v>0</v>
      </c>
      <c r="H24" s="32">
        <v>0</v>
      </c>
      <c r="I24" s="16">
        <v>0</v>
      </c>
      <c r="J24" s="45"/>
      <c r="K24" s="45"/>
      <c r="L24" s="45"/>
    </row>
    <row r="25" spans="1:12" ht="15.75" thickBot="1" x14ac:dyDescent="0.3">
      <c r="A25" s="11" t="s">
        <v>12</v>
      </c>
      <c r="B25" s="18">
        <v>68.28</v>
      </c>
      <c r="C25" s="18">
        <v>68.239999999999995</v>
      </c>
      <c r="D25" s="18">
        <v>250</v>
      </c>
      <c r="E25" s="33"/>
      <c r="F25" s="18">
        <v>100</v>
      </c>
      <c r="G25" s="18">
        <v>100</v>
      </c>
      <c r="H25" s="34">
        <v>50</v>
      </c>
      <c r="I25" s="33">
        <v>0</v>
      </c>
      <c r="J25" s="47">
        <v>574</v>
      </c>
      <c r="K25" s="47">
        <v>601</v>
      </c>
      <c r="L25" s="47">
        <v>625</v>
      </c>
    </row>
    <row r="26" spans="1:12" ht="15.75" thickBot="1" x14ac:dyDescent="0.3">
      <c r="A26" s="12" t="s">
        <v>3</v>
      </c>
      <c r="B26" s="19">
        <f t="shared" ref="B26:I26" si="1">SUM(B12:B25)</f>
        <v>375.49</v>
      </c>
      <c r="C26" s="19">
        <f t="shared" si="1"/>
        <v>310.12</v>
      </c>
      <c r="D26" s="19">
        <f t="shared" si="1"/>
        <v>551.20000000000005</v>
      </c>
      <c r="E26" s="19">
        <f t="shared" si="1"/>
        <v>0</v>
      </c>
      <c r="F26" s="19">
        <f t="shared" si="1"/>
        <v>247</v>
      </c>
      <c r="G26" s="19">
        <f t="shared" si="1"/>
        <v>211.8</v>
      </c>
      <c r="H26" s="19">
        <f t="shared" si="1"/>
        <v>92.4</v>
      </c>
      <c r="I26" s="49">
        <f t="shared" si="1"/>
        <v>0</v>
      </c>
      <c r="J26" s="42">
        <f>SUM(J25)</f>
        <v>574</v>
      </c>
      <c r="K26" s="42">
        <f>SUM(K25)</f>
        <v>601</v>
      </c>
      <c r="L26" s="42">
        <f>SUM(L25)</f>
        <v>625</v>
      </c>
    </row>
    <row r="27" spans="1:12" ht="15.75" thickBot="1" x14ac:dyDescent="0.3">
      <c r="A27" s="12" t="s">
        <v>40</v>
      </c>
      <c r="B27" s="19">
        <v>0</v>
      </c>
      <c r="C27" s="19">
        <v>0</v>
      </c>
      <c r="D27" s="19">
        <f t="shared" ref="D27" si="2">SUM(D28)</f>
        <v>0</v>
      </c>
      <c r="E27" s="19">
        <f t="shared" ref="E27" si="3">SUM(E28)</f>
        <v>0</v>
      </c>
      <c r="F27" s="19">
        <f t="shared" ref="F27" si="4">SUM(F28)</f>
        <v>0</v>
      </c>
      <c r="G27" s="19">
        <f t="shared" ref="G27" si="5">SUM(G28)</f>
        <v>0</v>
      </c>
      <c r="H27" s="19">
        <f t="shared" ref="H27" si="6">SUM(H28)</f>
        <v>0</v>
      </c>
      <c r="I27" s="19">
        <f t="shared" ref="I27" si="7">SUM(I28)</f>
        <v>0</v>
      </c>
      <c r="J27" s="19">
        <f t="shared" ref="J27" si="8">SUM(J28)</f>
        <v>0</v>
      </c>
      <c r="K27" s="19">
        <f t="shared" ref="K27" si="9">SUM(K28)</f>
        <v>0</v>
      </c>
      <c r="L27" s="19">
        <f t="shared" ref="L27" si="10">SUM(L28)</f>
        <v>0</v>
      </c>
    </row>
    <row r="28" spans="1:12" ht="17.25" customHeight="1" thickBot="1" x14ac:dyDescent="0.3">
      <c r="A28" s="50" t="s">
        <v>41</v>
      </c>
      <c r="B28" s="51">
        <v>0</v>
      </c>
      <c r="C28" s="51">
        <v>0</v>
      </c>
      <c r="D28" s="51">
        <v>0</v>
      </c>
      <c r="E28" s="51"/>
      <c r="F28" s="51">
        <v>0</v>
      </c>
      <c r="G28" s="51"/>
      <c r="H28" s="51"/>
      <c r="I28" s="51"/>
      <c r="J28" s="51"/>
      <c r="K28" s="51"/>
      <c r="L28" s="51"/>
    </row>
    <row r="29" spans="1:12" ht="15.75" thickBot="1" x14ac:dyDescent="0.3">
      <c r="A29" s="52" t="s">
        <v>4</v>
      </c>
      <c r="B29" s="53">
        <f>SUM(B7)</f>
        <v>1007.6899999999999</v>
      </c>
      <c r="C29" s="53">
        <f>SUM(C7)</f>
        <v>923.12</v>
      </c>
      <c r="D29" s="53">
        <f t="shared" ref="D29:I29" si="11">SUM(D7+D27)</f>
        <v>902</v>
      </c>
      <c r="E29" s="53">
        <f t="shared" si="11"/>
        <v>0</v>
      </c>
      <c r="F29" s="53">
        <f t="shared" si="11"/>
        <v>383.8</v>
      </c>
      <c r="G29" s="53">
        <f t="shared" si="11"/>
        <v>318.8</v>
      </c>
      <c r="H29" s="53">
        <f t="shared" si="11"/>
        <v>199.4</v>
      </c>
      <c r="I29" s="53">
        <f t="shared" si="11"/>
        <v>0</v>
      </c>
      <c r="J29" s="53">
        <f>SUM(J11+J26)</f>
        <v>940</v>
      </c>
      <c r="K29" s="53">
        <f t="shared" ref="K29:L29" si="12">SUM(K11+K26)</f>
        <v>983</v>
      </c>
      <c r="L29" s="53">
        <f t="shared" si="12"/>
        <v>1023</v>
      </c>
    </row>
    <row r="30" spans="1:12" ht="15.75" x14ac:dyDescent="0.25">
      <c r="A30" s="21"/>
      <c r="B30" s="73" t="s">
        <v>59</v>
      </c>
      <c r="C30" s="73"/>
      <c r="E30" s="24"/>
      <c r="F30" s="24"/>
      <c r="G30" s="74" t="s">
        <v>62</v>
      </c>
      <c r="H30" s="74"/>
      <c r="I30" s="74"/>
    </row>
    <row r="31" spans="1:12" x14ac:dyDescent="0.25">
      <c r="B31" s="65" t="s">
        <v>60</v>
      </c>
      <c r="C31" s="65"/>
      <c r="G31" s="66" t="s">
        <v>32</v>
      </c>
      <c r="H31" s="66"/>
      <c r="I31" s="66"/>
    </row>
    <row r="32" spans="1:12" x14ac:dyDescent="0.25">
      <c r="B32" s="65" t="s">
        <v>61</v>
      </c>
      <c r="C32" s="65"/>
      <c r="G32" s="66" t="s">
        <v>33</v>
      </c>
      <c r="H32" s="66"/>
      <c r="I32" s="66"/>
    </row>
  </sheetData>
  <mergeCells count="8">
    <mergeCell ref="B32:C32"/>
    <mergeCell ref="G32:I32"/>
    <mergeCell ref="C4:C6"/>
    <mergeCell ref="D4:D6"/>
    <mergeCell ref="B30:C30"/>
    <mergeCell ref="G30:I30"/>
    <mergeCell ref="B31:C31"/>
    <mergeCell ref="G31:I31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9"/>
  <sheetViews>
    <sheetView workbookViewId="0">
      <selection activeCell="B30" sqref="B30"/>
    </sheetView>
  </sheetViews>
  <sheetFormatPr defaultRowHeight="15" x14ac:dyDescent="0.25"/>
  <sheetData>
    <row r="2" spans="2:2" x14ac:dyDescent="0.25">
      <c r="B2">
        <v>65000</v>
      </c>
    </row>
    <row r="3" spans="2:2" x14ac:dyDescent="0.25">
      <c r="B3">
        <v>45000</v>
      </c>
    </row>
    <row r="4" spans="2:2" x14ac:dyDescent="0.25">
      <c r="B4">
        <v>28800</v>
      </c>
    </row>
    <row r="5" spans="2:2" x14ac:dyDescent="0.25">
      <c r="B5">
        <v>28800</v>
      </c>
    </row>
    <row r="6" spans="2:2" x14ac:dyDescent="0.25">
      <c r="B6">
        <v>44400</v>
      </c>
    </row>
    <row r="7" spans="2:2" x14ac:dyDescent="0.25">
      <c r="B7">
        <v>49200</v>
      </c>
    </row>
    <row r="8" spans="2:2" x14ac:dyDescent="0.25">
      <c r="B8">
        <v>33600</v>
      </c>
    </row>
    <row r="9" spans="2:2" x14ac:dyDescent="0.25">
      <c r="B9">
        <v>19200</v>
      </c>
    </row>
    <row r="10" spans="2:2" x14ac:dyDescent="0.25">
      <c r="B10">
        <v>25900</v>
      </c>
    </row>
    <row r="11" spans="2:2" x14ac:dyDescent="0.25">
      <c r="B11">
        <v>36400</v>
      </c>
    </row>
    <row r="12" spans="2:2" x14ac:dyDescent="0.25">
      <c r="B12">
        <v>22800</v>
      </c>
    </row>
    <row r="13" spans="2:2" x14ac:dyDescent="0.25">
      <c r="B13">
        <v>20400</v>
      </c>
    </row>
    <row r="14" spans="2:2" x14ac:dyDescent="0.25">
      <c r="B14">
        <v>19200</v>
      </c>
    </row>
    <row r="15" spans="2:2" x14ac:dyDescent="0.25">
      <c r="B15">
        <v>25800</v>
      </c>
    </row>
    <row r="16" spans="2:2" x14ac:dyDescent="0.25">
      <c r="B16">
        <v>36400</v>
      </c>
    </row>
    <row r="17" spans="2:2" x14ac:dyDescent="0.25">
      <c r="B17">
        <v>22800</v>
      </c>
    </row>
    <row r="18" spans="2:2" x14ac:dyDescent="0.25">
      <c r="B18">
        <v>20400</v>
      </c>
    </row>
    <row r="19" spans="2:2" x14ac:dyDescent="0.25">
      <c r="B19">
        <v>19200</v>
      </c>
    </row>
    <row r="20" spans="2:2" x14ac:dyDescent="0.25">
      <c r="B20">
        <v>19200</v>
      </c>
    </row>
    <row r="21" spans="2:2" x14ac:dyDescent="0.25">
      <c r="B21">
        <v>19200</v>
      </c>
    </row>
    <row r="22" spans="2:2" x14ac:dyDescent="0.25">
      <c r="B22">
        <v>47800</v>
      </c>
    </row>
    <row r="23" spans="2:2" x14ac:dyDescent="0.25">
      <c r="B23">
        <v>27600</v>
      </c>
    </row>
    <row r="24" spans="2:2" x14ac:dyDescent="0.25">
      <c r="B24">
        <v>27600</v>
      </c>
    </row>
    <row r="25" spans="2:2" x14ac:dyDescent="0.25">
      <c r="B25">
        <v>10800</v>
      </c>
    </row>
    <row r="26" spans="2:2" x14ac:dyDescent="0.25">
      <c r="B26">
        <v>37200</v>
      </c>
    </row>
    <row r="27" spans="2:2" x14ac:dyDescent="0.25">
      <c r="B27">
        <v>29000</v>
      </c>
    </row>
    <row r="28" spans="2:2" x14ac:dyDescent="0.25">
      <c r="B28">
        <v>7100</v>
      </c>
    </row>
    <row r="29" spans="2:2" x14ac:dyDescent="0.25">
      <c r="B29">
        <f>SUM(B2:B28)</f>
        <v>788800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opLeftCell="A31" workbookViewId="0">
      <selection activeCell="H45" sqref="H45"/>
    </sheetView>
  </sheetViews>
  <sheetFormatPr defaultRowHeight="15" x14ac:dyDescent="0.25"/>
  <cols>
    <col min="3" max="3" width="24.85546875" customWidth="1"/>
    <col min="4" max="4" width="9.7109375" customWidth="1"/>
    <col min="5" max="5" width="11.42578125" customWidth="1"/>
    <col min="6" max="6" width="10.28515625" customWidth="1"/>
  </cols>
  <sheetData>
    <row r="2" spans="3:6" x14ac:dyDescent="0.25">
      <c r="C2" s="2" t="s">
        <v>42</v>
      </c>
      <c r="E2" s="2"/>
      <c r="F2" s="1"/>
    </row>
    <row r="3" spans="3:6" ht="15.75" thickBot="1" x14ac:dyDescent="0.3">
      <c r="C3" s="1"/>
      <c r="D3" s="2"/>
      <c r="E3" s="2"/>
      <c r="F3" s="1"/>
    </row>
    <row r="4" spans="3:6" x14ac:dyDescent="0.25">
      <c r="C4" s="56" t="s">
        <v>0</v>
      </c>
      <c r="D4" s="4" t="s">
        <v>1</v>
      </c>
      <c r="E4" s="67" t="s">
        <v>37</v>
      </c>
      <c r="F4" s="70" t="s">
        <v>38</v>
      </c>
    </row>
    <row r="5" spans="3:6" x14ac:dyDescent="0.25">
      <c r="C5" s="57" t="s">
        <v>8</v>
      </c>
      <c r="D5" s="54" t="s">
        <v>2</v>
      </c>
      <c r="E5" s="68"/>
      <c r="F5" s="71"/>
    </row>
    <row r="6" spans="3:6" ht="15.75" customHeight="1" thickBot="1" x14ac:dyDescent="0.3">
      <c r="C6" s="58"/>
      <c r="D6" s="55">
        <v>2022</v>
      </c>
      <c r="E6" s="69"/>
      <c r="F6" s="72"/>
    </row>
    <row r="7" spans="3:6" ht="15.75" thickBot="1" x14ac:dyDescent="0.3">
      <c r="C7" s="9" t="s">
        <v>5</v>
      </c>
      <c r="D7" s="19">
        <f t="shared" ref="D7:F7" si="0">D12+D28</f>
        <v>1095.25</v>
      </c>
      <c r="E7" s="19">
        <f t="shared" si="0"/>
        <v>1038.8559999999998</v>
      </c>
      <c r="F7" s="19">
        <f t="shared" si="0"/>
        <v>872.14</v>
      </c>
    </row>
    <row r="8" spans="3:6" x14ac:dyDescent="0.25">
      <c r="C8" s="13" t="s">
        <v>13</v>
      </c>
      <c r="D8" s="15">
        <v>635.1</v>
      </c>
      <c r="E8" s="15">
        <v>599.67999999999995</v>
      </c>
      <c r="F8" s="15">
        <v>525</v>
      </c>
    </row>
    <row r="9" spans="3:6" x14ac:dyDescent="0.25">
      <c r="C9" s="10" t="s">
        <v>30</v>
      </c>
      <c r="D9" s="16">
        <v>20.83</v>
      </c>
      <c r="E9" s="16">
        <v>19.7</v>
      </c>
      <c r="F9" s="16">
        <v>20</v>
      </c>
    </row>
    <row r="10" spans="3:6" x14ac:dyDescent="0.25">
      <c r="C10" s="10" t="s">
        <v>34</v>
      </c>
      <c r="D10" s="16">
        <v>7.25</v>
      </c>
      <c r="E10" s="16">
        <v>0</v>
      </c>
      <c r="F10" s="16">
        <v>0</v>
      </c>
    </row>
    <row r="11" spans="3:6" ht="25.5" x14ac:dyDescent="0.25">
      <c r="C11" s="10" t="s">
        <v>26</v>
      </c>
      <c r="D11" s="16">
        <v>8.82</v>
      </c>
      <c r="E11" s="16">
        <v>7.53</v>
      </c>
      <c r="F11" s="16">
        <v>7.1</v>
      </c>
    </row>
    <row r="12" spans="3:6" x14ac:dyDescent="0.25">
      <c r="C12" s="14" t="s">
        <v>14</v>
      </c>
      <c r="D12" s="17">
        <f>SUM(D8+D9+D11+D10)</f>
        <v>672.00000000000011</v>
      </c>
      <c r="E12" s="17">
        <f t="shared" ref="E12" si="1">SUM(E8+E9+E11)</f>
        <v>626.91</v>
      </c>
      <c r="F12" s="17">
        <f>SUM(F8:F11)</f>
        <v>552.1</v>
      </c>
    </row>
    <row r="13" spans="3:6" s="23" customFormat="1" x14ac:dyDescent="0.25">
      <c r="C13" s="10" t="s">
        <v>27</v>
      </c>
      <c r="D13" s="16">
        <v>5.0199999999999996</v>
      </c>
      <c r="E13" s="16">
        <v>2.4300000000000002</v>
      </c>
      <c r="F13" s="16">
        <v>5</v>
      </c>
    </row>
    <row r="14" spans="3:6" x14ac:dyDescent="0.25">
      <c r="C14" s="10" t="s">
        <v>10</v>
      </c>
      <c r="D14" s="16">
        <v>9.6999999999999993</v>
      </c>
      <c r="E14" s="16">
        <v>8.9700000000000006</v>
      </c>
      <c r="F14" s="16">
        <v>8</v>
      </c>
    </row>
    <row r="15" spans="3:6" x14ac:dyDescent="0.25">
      <c r="C15" s="10" t="s">
        <v>31</v>
      </c>
      <c r="D15" s="16">
        <v>11.5</v>
      </c>
      <c r="E15" s="16">
        <v>11.486000000000001</v>
      </c>
      <c r="F15" s="16">
        <v>15</v>
      </c>
    </row>
    <row r="16" spans="3:6" x14ac:dyDescent="0.25">
      <c r="C16" s="10" t="s">
        <v>11</v>
      </c>
      <c r="D16" s="16">
        <v>10</v>
      </c>
      <c r="E16" s="16">
        <v>9.99</v>
      </c>
      <c r="F16" s="16">
        <v>15</v>
      </c>
    </row>
    <row r="17" spans="3:6" x14ac:dyDescent="0.25">
      <c r="C17" s="10" t="s">
        <v>18</v>
      </c>
      <c r="D17" s="16">
        <v>12.5</v>
      </c>
      <c r="E17" s="16">
        <v>12.5</v>
      </c>
      <c r="F17" s="16">
        <v>10</v>
      </c>
    </row>
    <row r="18" spans="3:6" x14ac:dyDescent="0.25">
      <c r="C18" s="10" t="s">
        <v>19</v>
      </c>
      <c r="D18" s="16">
        <v>1.2</v>
      </c>
      <c r="E18" s="16">
        <v>0.65</v>
      </c>
      <c r="F18" s="16">
        <v>0</v>
      </c>
    </row>
    <row r="19" spans="3:6" x14ac:dyDescent="0.25">
      <c r="C19" s="10" t="s">
        <v>6</v>
      </c>
      <c r="D19" s="16">
        <v>59.81</v>
      </c>
      <c r="E19" s="16">
        <v>59.57</v>
      </c>
      <c r="F19" s="16">
        <v>51</v>
      </c>
    </row>
    <row r="20" spans="3:6" x14ac:dyDescent="0.25">
      <c r="C20" s="10" t="s">
        <v>28</v>
      </c>
      <c r="D20" s="16">
        <v>14.54</v>
      </c>
      <c r="E20" s="16">
        <v>10.45</v>
      </c>
      <c r="F20" s="16">
        <v>5</v>
      </c>
    </row>
    <row r="21" spans="3:6" x14ac:dyDescent="0.25">
      <c r="C21" s="10" t="s">
        <v>15</v>
      </c>
      <c r="D21" s="16">
        <v>91.6</v>
      </c>
      <c r="E21" s="16">
        <v>90.52</v>
      </c>
      <c r="F21" s="16">
        <v>55</v>
      </c>
    </row>
    <row r="22" spans="3:6" x14ac:dyDescent="0.25">
      <c r="C22" s="10" t="s">
        <v>16</v>
      </c>
      <c r="D22" s="16">
        <v>19.3</v>
      </c>
      <c r="E22" s="16">
        <v>17.61</v>
      </c>
      <c r="F22" s="16">
        <v>11.45</v>
      </c>
    </row>
    <row r="23" spans="3:6" x14ac:dyDescent="0.25">
      <c r="C23" s="10" t="s">
        <v>29</v>
      </c>
      <c r="D23" s="16">
        <v>6</v>
      </c>
      <c r="E23" s="16">
        <v>6</v>
      </c>
      <c r="F23" s="16">
        <v>10</v>
      </c>
    </row>
    <row r="24" spans="3:6" x14ac:dyDescent="0.25">
      <c r="C24" s="10" t="s">
        <v>20</v>
      </c>
      <c r="D24" s="16">
        <v>17.98</v>
      </c>
      <c r="E24" s="16">
        <v>17.98</v>
      </c>
      <c r="F24" s="16">
        <v>25</v>
      </c>
    </row>
    <row r="25" spans="3:6" x14ac:dyDescent="0.25">
      <c r="C25" s="10" t="s">
        <v>21</v>
      </c>
      <c r="D25" s="16">
        <v>19</v>
      </c>
      <c r="E25" s="16">
        <v>19</v>
      </c>
      <c r="F25" s="16">
        <v>9.0399999999999991</v>
      </c>
    </row>
    <row r="26" spans="3:6" x14ac:dyDescent="0.25">
      <c r="C26" s="10" t="s">
        <v>17</v>
      </c>
      <c r="D26" s="16">
        <v>21.89</v>
      </c>
      <c r="E26" s="16">
        <v>21.59</v>
      </c>
      <c r="F26" s="16">
        <v>24.55</v>
      </c>
    </row>
    <row r="27" spans="3:6" ht="15.75" thickBot="1" x14ac:dyDescent="0.3">
      <c r="C27" s="11" t="s">
        <v>12</v>
      </c>
      <c r="D27" s="18">
        <v>123.21</v>
      </c>
      <c r="E27" s="18">
        <v>123.2</v>
      </c>
      <c r="F27" s="18">
        <v>76</v>
      </c>
    </row>
    <row r="28" spans="3:6" ht="15.75" thickBot="1" x14ac:dyDescent="0.3">
      <c r="C28" s="12" t="s">
        <v>3</v>
      </c>
      <c r="D28" s="19">
        <f t="shared" ref="D28:F28" si="2">SUM(D13:D27)</f>
        <v>423.25</v>
      </c>
      <c r="E28" s="19">
        <f t="shared" si="2"/>
        <v>411.94599999999991</v>
      </c>
      <c r="F28" s="19">
        <f t="shared" si="2"/>
        <v>320.03999999999996</v>
      </c>
    </row>
    <row r="29" spans="3:6" ht="15.75" thickBot="1" x14ac:dyDescent="0.3">
      <c r="C29" s="12" t="s">
        <v>40</v>
      </c>
      <c r="D29" s="19">
        <v>0</v>
      </c>
      <c r="E29" s="19">
        <v>0</v>
      </c>
      <c r="F29" s="19">
        <f t="shared" ref="F29" si="3">SUM(F30)</f>
        <v>13.86</v>
      </c>
    </row>
    <row r="30" spans="3:6" ht="17.25" customHeight="1" thickBot="1" x14ac:dyDescent="0.3">
      <c r="C30" s="50" t="s">
        <v>41</v>
      </c>
      <c r="D30" s="51">
        <v>0</v>
      </c>
      <c r="E30" s="51">
        <v>0</v>
      </c>
      <c r="F30" s="51">
        <v>13.86</v>
      </c>
    </row>
    <row r="31" spans="3:6" ht="15.75" thickBot="1" x14ac:dyDescent="0.3">
      <c r="C31" s="52" t="s">
        <v>4</v>
      </c>
      <c r="D31" s="53">
        <f>SUM(D7)</f>
        <v>1095.25</v>
      </c>
      <c r="E31" s="53">
        <f t="shared" ref="E31" si="4">SUM(E7)</f>
        <v>1038.8559999999998</v>
      </c>
      <c r="F31" s="53">
        <f>SUM(F7+F29)</f>
        <v>886</v>
      </c>
    </row>
    <row r="32" spans="3:6" ht="15.75" x14ac:dyDescent="0.25">
      <c r="C32" s="21"/>
      <c r="D32" s="73"/>
      <c r="E32" s="73"/>
    </row>
    <row r="33" spans="2:5" x14ac:dyDescent="0.25">
      <c r="D33" s="65"/>
      <c r="E33" s="65"/>
    </row>
    <row r="34" spans="2:5" x14ac:dyDescent="0.25">
      <c r="D34" s="65"/>
      <c r="E34" s="65"/>
    </row>
    <row r="35" spans="2:5" x14ac:dyDescent="0.25">
      <c r="C35" s="63" t="s">
        <v>54</v>
      </c>
    </row>
    <row r="36" spans="2:5" ht="15.75" thickBot="1" x14ac:dyDescent="0.3"/>
    <row r="37" spans="2:5" ht="16.5" thickBot="1" x14ac:dyDescent="0.3">
      <c r="B37" s="59" t="s">
        <v>43</v>
      </c>
      <c r="C37" s="60" t="s">
        <v>44</v>
      </c>
      <c r="D37" s="60" t="s">
        <v>45</v>
      </c>
      <c r="E37" s="60" t="s">
        <v>45</v>
      </c>
    </row>
    <row r="38" spans="2:5" ht="16.5" thickBot="1" x14ac:dyDescent="0.3">
      <c r="B38" s="61"/>
      <c r="C38" s="62" t="s">
        <v>46</v>
      </c>
      <c r="D38" s="64">
        <v>1092.25</v>
      </c>
      <c r="E38" s="64" t="s">
        <v>47</v>
      </c>
    </row>
    <row r="39" spans="2:5" ht="16.5" thickBot="1" x14ac:dyDescent="0.3">
      <c r="B39" s="61" t="s">
        <v>48</v>
      </c>
      <c r="C39" s="62" t="s">
        <v>49</v>
      </c>
      <c r="D39" s="64">
        <v>200</v>
      </c>
      <c r="E39" s="64" t="s">
        <v>50</v>
      </c>
    </row>
    <row r="40" spans="2:5" ht="16.5" thickBot="1" x14ac:dyDescent="0.3">
      <c r="B40" s="61" t="s">
        <v>55</v>
      </c>
      <c r="C40" s="62" t="s">
        <v>56</v>
      </c>
      <c r="D40" s="64">
        <v>37.5</v>
      </c>
      <c r="E40" s="64">
        <v>0</v>
      </c>
    </row>
    <row r="41" spans="2:5" ht="16.5" thickBot="1" x14ac:dyDescent="0.3">
      <c r="B41" s="61" t="s">
        <v>51</v>
      </c>
      <c r="C41" s="62" t="s">
        <v>52</v>
      </c>
      <c r="D41" s="64">
        <v>876.5</v>
      </c>
      <c r="E41" s="64" t="s">
        <v>53</v>
      </c>
    </row>
  </sheetData>
  <mergeCells count="5">
    <mergeCell ref="D34:E34"/>
    <mergeCell ref="E4:E6"/>
    <mergeCell ref="F4:F6"/>
    <mergeCell ref="D32:E32"/>
    <mergeCell ref="D33:E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6C59BC-CE5E-452D-B1DF-E6526FEC2966}"/>
</file>

<file path=customXml/itemProps2.xml><?xml version="1.0" encoding="utf-8"?>
<ds:datastoreItem xmlns:ds="http://schemas.openxmlformats.org/officeDocument/2006/customXml" ds:itemID="{6C683E11-12AD-4CE5-BB80-0C4751187ADD}"/>
</file>

<file path=customXml/itemProps3.xml><?xml version="1.0" encoding="utf-8"?>
<ds:datastoreItem xmlns:ds="http://schemas.openxmlformats.org/officeDocument/2006/customXml" ds:itemID="{D346C090-3F56-42E1-9D43-FE869EC35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buget initial</vt:lpstr>
      <vt:lpstr>Sheet1</vt:lpstr>
      <vt:lpstr>sendroni</vt:lpstr>
    </vt:vector>
  </TitlesOfParts>
  <Company>HP (Chinese)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Salistean Veronica</dc:creator>
  <cp:lastModifiedBy>Windows User</cp:lastModifiedBy>
  <cp:lastPrinted>2024-02-05T09:53:21Z</cp:lastPrinted>
  <dcterms:created xsi:type="dcterms:W3CDTF">2009-02-02T07:21:20Z</dcterms:created>
  <dcterms:modified xsi:type="dcterms:W3CDTF">2024-02-05T09:53:26Z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